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C:\Users\annie\Entreprendre au Féminin Bretagne\Equipe Projets - Documents\AWE\Formation\B-E-learning\E-learning 3-Rapport à l'argent\Cas pratique\"/>
    </mc:Choice>
  </mc:AlternateContent>
  <xr:revisionPtr revIDLastSave="58" documentId="8_{BA485848-F000-45D2-BBA9-90890B7BB67F}" xr6:coauthVersionLast="36" xr6:coauthVersionMax="47" xr10:uidLastSave="{7B3D4615-11F0-4FAB-BEB9-51DA603C3019}"/>
  <bookViews>
    <workbookView xWindow="0" yWindow="0" windowWidth="23016" windowHeight="7128" tabRatio="5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" i="1" l="1"/>
  <c r="C8" i="1" s="1"/>
  <c r="B8" i="1"/>
  <c r="B27" i="1" l="1"/>
  <c r="B25" i="1" l="1"/>
  <c r="B18" i="1" l="1"/>
  <c r="B24" i="1" l="1"/>
  <c r="B13" i="1"/>
  <c r="B29" i="1" l="1"/>
</calcChain>
</file>

<file path=xl/sharedStrings.xml><?xml version="1.0" encoding="utf-8"?>
<sst xmlns="http://schemas.openxmlformats.org/spreadsheetml/2006/main" count="96" uniqueCount="23">
  <si>
    <r>
      <rPr>
        <sz val="16"/>
        <color theme="1"/>
        <rFont val="Calibri"/>
        <family val="2"/>
        <scheme val="minor"/>
      </rPr>
      <t>Marketing</t>
    </r>
    <r>
      <rPr>
        <b/>
        <sz val="16"/>
        <color theme="1"/>
        <rFont val="Calibri"/>
        <family val="2"/>
        <scheme val="minor"/>
      </rPr>
      <t xml:space="preserve"> </t>
    </r>
  </si>
  <si>
    <t>Temps de travail dans une année</t>
  </si>
  <si>
    <t>Jours de travail par semaine</t>
  </si>
  <si>
    <t>Heures de travail par jour</t>
  </si>
  <si>
    <t>Jours non facturables</t>
  </si>
  <si>
    <t>Jours fériés</t>
  </si>
  <si>
    <t>Congé annuel</t>
  </si>
  <si>
    <t>Autres</t>
  </si>
  <si>
    <t>Heures de travail disponibles par an</t>
  </si>
  <si>
    <t>Paperasserie administrative</t>
  </si>
  <si>
    <t>Total des heures non facturables par semaine</t>
  </si>
  <si>
    <t>Taux horaire</t>
  </si>
  <si>
    <t>Revenu souhaité</t>
  </si>
  <si>
    <t>Frais généraux de votre entreprise</t>
  </si>
  <si>
    <t>Coûts directs de votre production</t>
  </si>
  <si>
    <t>Charges sociales à prévoir</t>
  </si>
  <si>
    <t>Chiffres d'affaires à atteindre</t>
  </si>
  <si>
    <t>Nombre total d'heures dans une année</t>
  </si>
  <si>
    <t>jours</t>
  </si>
  <si>
    <t>Heures non facturables par jour</t>
  </si>
  <si>
    <t>Total des heures non facturables par an</t>
  </si>
  <si>
    <t>Heures facturables</t>
  </si>
  <si>
    <t>CA et taux horaire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</si>
</sst>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&quot;£&quot;#,##0.00"/>
    <numFmt numFmtId="166" formatCode="#,##0.00\ [$€-40C]"/>
    <numFmt numFmtId="167" formatCode="#,##0\ [$€-40C]"/>
  </numFmts>
  <fonts count="8" x14ac:knownFonts="1"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4" fillId="0" borderId="0" xfId="0" applyFont="1"/>
    <xf numFmtId="0" fontId="6" fillId="0" borderId="0" xfId="0" applyFont="1"/>
    <xf numFmtId="164" fontId="4" fillId="0" borderId="0" xfId="0" applyNumberFormat="1" applyFont="1"/>
    <xf numFmtId="165" fontId="1" fillId="0" borderId="0" xfId="0" applyNumberFormat="1" applyFont="1"/>
    <xf numFmtId="165" fontId="4" fillId="0" borderId="0" xfId="0" applyNumberFormat="1" applyFont="1"/>
    <xf numFmtId="165" fontId="0" fillId="0" borderId="0" xfId="0" applyNumberFormat="1"/>
    <xf numFmtId="165" fontId="4" fillId="0" borderId="0" xfId="0" applyNumberFormat="1" applyFont="1" applyBorder="1"/>
    <xf numFmtId="164" fontId="4" fillId="0" borderId="1" xfId="0" applyNumberFormat="1" applyFont="1" applyBorder="1"/>
    <xf numFmtId="1" fontId="4" fillId="0" borderId="0" xfId="0" applyNumberFormat="1" applyFont="1"/>
    <xf numFmtId="1" fontId="4" fillId="0" borderId="1" xfId="0" applyNumberFormat="1" applyFont="1" applyBorder="1"/>
    <xf numFmtId="2" fontId="4" fillId="0" borderId="0" xfId="0" applyNumberFormat="1" applyFont="1"/>
    <xf numFmtId="166" fontId="4" fillId="0" borderId="0" xfId="0" applyNumberFormat="1" applyFont="1"/>
    <xf numFmtId="164" fontId="4" fillId="0" borderId="0" xfId="0" applyNumberFormat="1" applyFont="1" applyBorder="1"/>
    <xf numFmtId="2" fontId="7" fillId="0" borderId="0" xfId="0" applyNumberFormat="1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167" fontId="6" fillId="2" borderId="2" xfId="0" applyNumberFormat="1" applyFont="1" applyFill="1" applyBorder="1"/>
    <xf numFmtId="166" fontId="4" fillId="2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1012736</xdr:colOff>
      <xdr:row>1</xdr:row>
      <xdr:rowOff>12701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F1DD3CB-518F-9847-911C-BB9AF52139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5031016" cy="749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3"/>
  <sheetViews>
    <sheetView tabSelected="1" topLeftCell="A19" workbookViewId="0">
      <selection activeCell="D27" sqref="D27"/>
    </sheetView>
  </sheetViews>
  <sheetFormatPr baseColWidth="10" defaultRowHeight="15.6" x14ac:dyDescent="0.3"/>
  <cols>
    <col min="1" max="1" width="52.796875" bestFit="1" customWidth="1"/>
    <col min="2" max="2" width="19.69921875" style="7" customWidth="1"/>
    <col min="4" max="4" width="60.5" bestFit="1" customWidth="1"/>
  </cols>
  <sheetData>
    <row r="1" spans="1:3" ht="58.05" customHeight="1" x14ac:dyDescent="0.6">
      <c r="A1" s="16"/>
      <c r="B1" s="16"/>
    </row>
    <row r="2" spans="1:3" ht="25.8" x14ac:dyDescent="0.5">
      <c r="A2" s="1"/>
      <c r="B2" s="5"/>
    </row>
    <row r="3" spans="1:3" ht="44.4" customHeight="1" x14ac:dyDescent="0.3">
      <c r="A3" s="17" t="s">
        <v>22</v>
      </c>
      <c r="B3" s="17"/>
    </row>
    <row r="4" spans="1:3" ht="21" x14ac:dyDescent="0.4">
      <c r="A4" s="2" t="s">
        <v>12</v>
      </c>
      <c r="B4" s="13">
        <v>16000</v>
      </c>
    </row>
    <row r="5" spans="1:3" ht="21" x14ac:dyDescent="0.4">
      <c r="A5" s="2" t="s">
        <v>13</v>
      </c>
      <c r="B5" s="13">
        <v>5000</v>
      </c>
    </row>
    <row r="6" spans="1:3" ht="21" x14ac:dyDescent="0.4">
      <c r="A6" s="2" t="s">
        <v>14</v>
      </c>
      <c r="B6" s="13">
        <v>0</v>
      </c>
    </row>
    <row r="7" spans="1:3" ht="21.6" thickBot="1" x14ac:dyDescent="0.45">
      <c r="A7" s="2" t="s">
        <v>15</v>
      </c>
      <c r="B7" s="13">
        <f>B8*0.22</f>
        <v>5923.0769230769229</v>
      </c>
    </row>
    <row r="8" spans="1:3" ht="21.6" thickBot="1" x14ac:dyDescent="0.45">
      <c r="A8" s="3" t="s">
        <v>16</v>
      </c>
      <c r="B8" s="19">
        <f>(B4+B5+B6)*(1+(22/78))</f>
        <v>26923.076923076922</v>
      </c>
      <c r="C8" s="15">
        <f>B8-B4-B5-B6-B7</f>
        <v>0</v>
      </c>
    </row>
    <row r="9" spans="1:3" ht="21" x14ac:dyDescent="0.4">
      <c r="A9" s="2"/>
      <c r="B9" s="8"/>
    </row>
    <row r="10" spans="1:3" ht="21" x14ac:dyDescent="0.4">
      <c r="A10" s="3" t="s">
        <v>1</v>
      </c>
      <c r="B10" s="6"/>
    </row>
    <row r="11" spans="1:3" ht="21" x14ac:dyDescent="0.4">
      <c r="A11" s="2" t="s">
        <v>2</v>
      </c>
      <c r="B11" s="10">
        <v>5</v>
      </c>
      <c r="C11" t="s">
        <v>18</v>
      </c>
    </row>
    <row r="12" spans="1:3" ht="21" x14ac:dyDescent="0.4">
      <c r="A12" s="2" t="s">
        <v>3</v>
      </c>
      <c r="B12" s="10">
        <v>8</v>
      </c>
    </row>
    <row r="13" spans="1:3" ht="21" x14ac:dyDescent="0.4">
      <c r="A13" s="2" t="s">
        <v>17</v>
      </c>
      <c r="B13" s="11">
        <f>B11*52*B12</f>
        <v>2080</v>
      </c>
    </row>
    <row r="14" spans="1:3" ht="21" x14ac:dyDescent="0.4">
      <c r="A14" s="3" t="s">
        <v>4</v>
      </c>
      <c r="B14" s="6"/>
    </row>
    <row r="15" spans="1:3" ht="21" x14ac:dyDescent="0.4">
      <c r="A15" s="2" t="s">
        <v>5</v>
      </c>
      <c r="B15" s="10">
        <v>10</v>
      </c>
    </row>
    <row r="16" spans="1:3" ht="21" x14ac:dyDescent="0.4">
      <c r="A16" s="2" t="s">
        <v>6</v>
      </c>
      <c r="B16" s="10">
        <v>20</v>
      </c>
    </row>
    <row r="17" spans="1:2" ht="21" x14ac:dyDescent="0.4">
      <c r="A17" s="2" t="s">
        <v>7</v>
      </c>
      <c r="B17" s="10">
        <v>0</v>
      </c>
    </row>
    <row r="18" spans="1:2" ht="21" x14ac:dyDescent="0.4">
      <c r="A18" s="3" t="s">
        <v>8</v>
      </c>
      <c r="B18" s="11">
        <f>B13-((B15+B16)*B12)</f>
        <v>1840</v>
      </c>
    </row>
    <row r="19" spans="1:2" ht="21" x14ac:dyDescent="0.4">
      <c r="A19" s="3"/>
      <c r="B19" s="8"/>
    </row>
    <row r="20" spans="1:2" ht="21" x14ac:dyDescent="0.4">
      <c r="A20" s="3" t="s">
        <v>19</v>
      </c>
      <c r="B20" s="6"/>
    </row>
    <row r="21" spans="1:2" ht="21" x14ac:dyDescent="0.4">
      <c r="A21" s="3" t="s">
        <v>0</v>
      </c>
      <c r="B21" s="4">
        <v>2</v>
      </c>
    </row>
    <row r="22" spans="1:2" ht="21" x14ac:dyDescent="0.4">
      <c r="A22" s="2" t="s">
        <v>9</v>
      </c>
      <c r="B22" s="4">
        <v>1.5</v>
      </c>
    </row>
    <row r="23" spans="1:2" ht="21" x14ac:dyDescent="0.4">
      <c r="A23" s="2" t="s">
        <v>7</v>
      </c>
      <c r="B23" s="4">
        <v>0</v>
      </c>
    </row>
    <row r="24" spans="1:2" ht="21" x14ac:dyDescent="0.4">
      <c r="A24" s="3" t="s">
        <v>10</v>
      </c>
      <c r="B24" s="9">
        <f>SUM(B21:B23)*B11</f>
        <v>17.5</v>
      </c>
    </row>
    <row r="25" spans="1:2" ht="21" x14ac:dyDescent="0.4">
      <c r="A25" s="3" t="s">
        <v>20</v>
      </c>
      <c r="B25" s="14">
        <f>B24*(52-6)</f>
        <v>805</v>
      </c>
    </row>
    <row r="26" spans="1:2" ht="21" x14ac:dyDescent="0.4">
      <c r="A26" s="3"/>
      <c r="B26" s="8"/>
    </row>
    <row r="27" spans="1:2" ht="21" x14ac:dyDescent="0.4">
      <c r="A27" s="3" t="s">
        <v>21</v>
      </c>
      <c r="B27" s="12">
        <f>B18-B25</f>
        <v>1035</v>
      </c>
    </row>
    <row r="28" spans="1:2" ht="21.6" thickBot="1" x14ac:dyDescent="0.45">
      <c r="A28" s="3"/>
      <c r="B28" s="6"/>
    </row>
    <row r="29" spans="1:2" ht="21.6" thickBot="1" x14ac:dyDescent="0.45">
      <c r="A29" s="2" t="s">
        <v>11</v>
      </c>
      <c r="B29" s="18">
        <f>B8/B27</f>
        <v>26.012634708286882</v>
      </c>
    </row>
    <row r="30" spans="1:2" ht="21" x14ac:dyDescent="0.4">
      <c r="A30" s="2"/>
      <c r="B30" s="6"/>
    </row>
    <row r="31" spans="1:2" ht="21" x14ac:dyDescent="0.4">
      <c r="A31" s="2"/>
      <c r="B31" s="6"/>
    </row>
    <row r="32" spans="1:2" ht="21" x14ac:dyDescent="0.4">
      <c r="A32" s="2"/>
      <c r="B32" s="6"/>
    </row>
    <row r="33" spans="1:2" ht="21" x14ac:dyDescent="0.4">
      <c r="A33" s="2"/>
      <c r="B33" s="8"/>
    </row>
  </sheetData>
  <mergeCells count="2">
    <mergeCell ref="A1:B1"/>
    <mergeCell ref="A3:B3"/>
  </mergeCells>
  <phoneticPr fontId="3" type="noConversion"/>
  <pageMargins left="0.7" right="0.7" top="0.75" bottom="0.75" header="0.3" footer="0.3"/>
  <pageSetup scale="72" orientation="portrait" horizontalDpi="4294967293" vertic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0F5B977B9CEE4683A14260C1E671C9" ma:contentTypeVersion="8" ma:contentTypeDescription="Crée un document." ma:contentTypeScope="" ma:versionID="80c0cbf7e700e4170c36034f4a634e4c">
  <xsd:schema xmlns:xsd="http://www.w3.org/2001/XMLSchema" xmlns:xs="http://www.w3.org/2001/XMLSchema" xmlns:p="http://schemas.microsoft.com/office/2006/metadata/properties" xmlns:ns2="7efe97e0-896d-4ea6-afb8-df7438309d2d" targetNamespace="http://schemas.microsoft.com/office/2006/metadata/properties" ma:root="true" ma:fieldsID="46bcfc01983792e630d9269c3cc2ee32" ns2:_="">
    <xsd:import namespace="7efe97e0-896d-4ea6-afb8-df7438309d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fe97e0-896d-4ea6-afb8-df7438309d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7E93D77-EB6A-49D2-86CB-33200B5A70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fe97e0-896d-4ea6-afb8-df7438309d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78EC62-F044-4445-A8E3-E70A7AB1E5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C1F365-804A-44CF-8323-F141373F3E6C}">
  <ds:schemaRefs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  <ds:schemaRef ds:uri="7efe97e0-896d-4ea6-afb8-df7438309d2d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annie</cp:lastModifiedBy>
  <cp:lastPrinted>2020-02-17T16:45:45Z</cp:lastPrinted>
  <dcterms:created xsi:type="dcterms:W3CDTF">2017-02-08T11:17:41Z</dcterms:created>
  <dcterms:modified xsi:type="dcterms:W3CDTF">2021-07-15T09:57:55Z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0x0101009E0F5B977B9CEE4683A14260C1E671C9</vt:lpwstr>
  </property>
</Properties>
</file>